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@Eddie\"/>
    </mc:Choice>
  </mc:AlternateContent>
  <xr:revisionPtr revIDLastSave="0" documentId="8_{2C01A1BB-0F53-47EC-B628-BAAF33592620}" xr6:coauthVersionLast="47" xr6:coauthVersionMax="47" xr10:uidLastSave="{00000000-0000-0000-0000-000000000000}"/>
  <bookViews>
    <workbookView xWindow="-98" yWindow="-98" windowWidth="20715" windowHeight="13276" xr2:uid="{B25B3608-29DF-4B05-AFE3-3D90AE1DF749}"/>
  </bookViews>
  <sheets>
    <sheet name="Principal Apportion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7" i="2"/>
  <c r="G6" i="2"/>
  <c r="G5" i="2"/>
  <c r="G25" i="2" l="1"/>
  <c r="H5" i="2"/>
  <c r="H6" i="2" l="1"/>
  <c r="H7" i="2" s="1"/>
  <c r="H8" i="2" s="1"/>
  <c r="H9" i="2" s="1"/>
  <c r="H10" i="2" s="1"/>
  <c r="H11" i="2" s="1"/>
  <c r="G17" i="2" l="1"/>
  <c r="G16" i="2"/>
  <c r="G15" i="2"/>
  <c r="G14" i="2"/>
  <c r="H14" i="2"/>
  <c r="H15" i="2" s="1"/>
  <c r="H16" i="2" s="1"/>
  <c r="H17" i="2" s="1"/>
  <c r="G20" i="2" s="1"/>
  <c r="H20" i="2" l="1"/>
  <c r="H25" i="2" l="1"/>
  <c r="G31" i="2" l="1"/>
  <c r="H31" i="2" l="1"/>
</calcChain>
</file>

<file path=xl/sharedStrings.xml><?xml version="1.0" encoding="utf-8"?>
<sst xmlns="http://schemas.openxmlformats.org/spreadsheetml/2006/main" count="68" uniqueCount="41">
  <si>
    <t>Certification Period</t>
  </si>
  <si>
    <t>February, 2023</t>
  </si>
  <si>
    <t>June, 2023</t>
  </si>
  <si>
    <t>Year</t>
  </si>
  <si>
    <t>Amount</t>
  </si>
  <si>
    <t>Month</t>
  </si>
  <si>
    <t>Allocation</t>
  </si>
  <si>
    <t>5% of Adv App</t>
  </si>
  <si>
    <t>9% of Adv App</t>
  </si>
  <si>
    <t>20% of Bal Due</t>
  </si>
  <si>
    <t>Balance Due</t>
  </si>
  <si>
    <t>Diff from P-2</t>
  </si>
  <si>
    <t>Diff from R1</t>
  </si>
  <si>
    <t>Running Total</t>
  </si>
  <si>
    <t>February, 2024</t>
  </si>
  <si>
    <t>June, 2024</t>
  </si>
  <si>
    <t>2022-23</t>
  </si>
  <si>
    <t>2023-24</t>
  </si>
  <si>
    <t>July, 2022</t>
  </si>
  <si>
    <t>February, 2025</t>
  </si>
  <si>
    <t>June, 2025</t>
  </si>
  <si>
    <t>August, 2022</t>
  </si>
  <si>
    <t>September, 2022</t>
  </si>
  <si>
    <t>October, 2022</t>
  </si>
  <si>
    <t>November, 2022</t>
  </si>
  <si>
    <t>December, 2022</t>
  </si>
  <si>
    <t>January, 2023</t>
  </si>
  <si>
    <t>March, 2023</t>
  </si>
  <si>
    <t>April, 2023</t>
  </si>
  <si>
    <t>May, 2023</t>
  </si>
  <si>
    <t>June , 2024</t>
  </si>
  <si>
    <t>Payment</t>
  </si>
  <si>
    <t>2022-23 Advance Principal Apportionment</t>
  </si>
  <si>
    <t>2022-23 First Principal Apportionment (P-1)</t>
  </si>
  <si>
    <t>2022-23 Second Principal Apportionment (P-2)</t>
  </si>
  <si>
    <t>2022-23 Annual Apportionment</t>
  </si>
  <si>
    <t>2022-23 Annual First Recertification 1 (R1)</t>
  </si>
  <si>
    <t>2022-23 Annual Second Recertification 2 (R2)</t>
  </si>
  <si>
    <t>2022-23 Annual Third Recertification 3 (R3)</t>
  </si>
  <si>
    <t>Example of 2022-23 Principal Apportionment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</si>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</sst>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2"/>
      <color theme="1"/>
      <name val="Times New Roman"/>
      <family val="2"/>
    </font>
    <font>
      <sz val="24"/>
      <color theme="1"/>
      <name val="Times New Roman"/>
      <family val="2"/>
    </font>
    <font>
      <sz val="14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2" fontId="0" fillId="0" borderId="0" xfId="0" applyNumberFormat="1"/>
    <xf numFmtId="0" fontId="0" fillId="0" borderId="1" xfId="0" applyBorder="1"/>
    <xf numFmtId="42" fontId="0" fillId="0" borderId="1" xfId="0" applyNumberFormat="1" applyBorder="1"/>
    <xf numFmtId="0" fontId="0" fillId="2" borderId="1" xfId="0" applyFill="1" applyBorder="1"/>
    <xf numFmtId="42" fontId="0" fillId="2" borderId="1" xfId="0" applyNumberFormat="1" applyFill="1" applyBorder="1"/>
    <xf numFmtId="0" fontId="0" fillId="3" borderId="1" xfId="0" applyFill="1" applyBorder="1"/>
    <xf numFmtId="42" fontId="0" fillId="3" borderId="1" xfId="0" applyNumberFormat="1" applyFill="1" applyBorder="1"/>
    <xf numFmtId="0" fontId="0" fillId="5" borderId="1" xfId="0" applyFill="1" applyBorder="1"/>
    <xf numFmtId="42" fontId="0" fillId="5" borderId="1" xfId="0" applyNumberFormat="1" applyFill="1" applyBorder="1"/>
    <xf numFmtId="17" fontId="0" fillId="5" borderId="1" xfId="0" quotePrefix="1" applyNumberFormat="1" applyFill="1" applyBorder="1"/>
    <xf numFmtId="0" fontId="0" fillId="6" borderId="1" xfId="0" applyFill="1" applyBorder="1"/>
    <xf numFmtId="42" fontId="0" fillId="6" borderId="1" xfId="0" applyNumberFormat="1" applyFill="1" applyBorder="1"/>
    <xf numFmtId="0" fontId="0" fillId="6" borderId="1" xfId="0" quotePrefix="1" applyFill="1" applyBorder="1"/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2" borderId="2" xfId="0" applyFill="1" applyBorder="1"/>
    <xf numFmtId="0" fontId="0" fillId="2" borderId="3" xfId="0" applyFill="1" applyBorder="1"/>
    <xf numFmtId="42" fontId="0" fillId="2" borderId="3" xfId="0" applyNumberFormat="1" applyFill="1" applyBorder="1"/>
    <xf numFmtId="42" fontId="0" fillId="0" borderId="4" xfId="0" applyNumberFormat="1" applyBorder="1"/>
    <xf numFmtId="0" fontId="1" fillId="0" borderId="5" xfId="0" applyFont="1" applyBorder="1" applyAlignment="1">
      <alignment horizontal="center" vertical="center" textRotation="180"/>
    </xf>
    <xf numFmtId="0" fontId="0" fillId="0" borderId="6" xfId="0" applyBorder="1"/>
    <xf numFmtId="42" fontId="0" fillId="0" borderId="0" xfId="0" applyNumberFormat="1" applyBorder="1"/>
    <xf numFmtId="0" fontId="1" fillId="0" borderId="7" xfId="0" applyFont="1" applyBorder="1" applyAlignment="1">
      <alignment horizontal="center" vertical="center" textRotation="180"/>
    </xf>
    <xf numFmtId="0" fontId="2" fillId="0" borderId="0" xfId="0" applyFont="1" applyBorder="1" applyAlignment="1">
      <alignment vertical="top"/>
    </xf>
    <xf numFmtId="4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8" xfId="0" applyFill="1" applyBorder="1"/>
    <xf numFmtId="0" fontId="0" fillId="4" borderId="9" xfId="0" applyFill="1" applyBorder="1"/>
    <xf numFmtId="0" fontId="0" fillId="4" borderId="10" xfId="0" applyFill="1" applyBorder="1"/>
    <xf numFmtId="42" fontId="0" fillId="4" borderId="10" xfId="0" applyNumberFormat="1" applyFill="1" applyBorder="1"/>
    <xf numFmtId="42" fontId="0" fillId="0" borderId="11" xfId="0" applyNumberFormat="1" applyBorder="1"/>
    <xf numFmtId="0" fontId="1" fillId="0" borderId="12" xfId="0" applyFont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</xdr:row>
      <xdr:rowOff>190500</xdr:rowOff>
    </xdr:from>
    <xdr:to>
      <xdr:col>9</xdr:col>
      <xdr:colOff>561975</xdr:colOff>
      <xdr:row>19</xdr:row>
      <xdr:rowOff>180975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9607C3FA-C46C-4460-B8FF-86EB03C2F815}"/>
            </a:ext>
          </a:extLst>
        </xdr:cNvPr>
        <xdr:cNvSpPr/>
      </xdr:nvSpPr>
      <xdr:spPr>
        <a:xfrm>
          <a:off x="12849225" y="790575"/>
          <a:ext cx="504825" cy="2371725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47625</xdr:colOff>
      <xdr:row>22</xdr:row>
      <xdr:rowOff>1</xdr:rowOff>
    </xdr:from>
    <xdr:to>
      <xdr:col>9</xdr:col>
      <xdr:colOff>552450</xdr:colOff>
      <xdr:row>33</xdr:row>
      <xdr:rowOff>9526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9C6F1A22-D51F-460C-BE47-A83EF8E9BF51}"/>
            </a:ext>
          </a:extLst>
        </xdr:cNvPr>
        <xdr:cNvSpPr/>
      </xdr:nvSpPr>
      <xdr:spPr>
        <a:xfrm>
          <a:off x="12839700" y="3581401"/>
          <a:ext cx="504825" cy="2209800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628651</xdr:colOff>
      <xdr:row>10</xdr:row>
      <xdr:rowOff>0</xdr:rowOff>
    </xdr:from>
    <xdr:to>
      <xdr:col>11</xdr:col>
      <xdr:colOff>381001</xdr:colOff>
      <xdr:row>14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9C5BED4-3020-47A8-918E-4E3B9E7AFEFA}"/>
            </a:ext>
          </a:extLst>
        </xdr:cNvPr>
        <xdr:cNvSpPr txBox="1"/>
      </xdr:nvSpPr>
      <xdr:spPr>
        <a:xfrm>
          <a:off x="10391776" y="1952625"/>
          <a:ext cx="1123950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is paid under the apportionment schedule.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638175</xdr:colOff>
      <xdr:row>25</xdr:row>
      <xdr:rowOff>57150</xdr:rowOff>
    </xdr:from>
    <xdr:to>
      <xdr:col>11</xdr:col>
      <xdr:colOff>552450</xdr:colOff>
      <xdr:row>30</xdr:row>
      <xdr:rowOff>123825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80A1CBA-113F-47BF-A623-AD197BB56AE5}"/>
            </a:ext>
          </a:extLst>
        </xdr:cNvPr>
        <xdr:cNvSpPr txBox="1"/>
      </xdr:nvSpPr>
      <xdr:spPr>
        <a:xfrm>
          <a:off x="13430250" y="4238625"/>
          <a:ext cx="1285875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is paid under the Prior Year Adjustments and Recertifications. 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A2A3-552F-4795-BE8E-B47C92B9A4DC}">
  <sheetPr>
    <pageSetUpPr fitToPage="1"/>
  </sheetPr>
  <dimension ref="A1:J32"/>
  <sheetViews>
    <sheetView showGridLines="0" tabSelected="1" workbookViewId="0">
      <selection activeCell="A4" sqref="A4"/>
    </sheetView>
  </sheetViews>
  <sheetFormatPr defaultRowHeight="15.4" x14ac:dyDescent="0.45"/>
  <cols>
    <col min="1" max="1" width="13.3125" customWidth="1"/>
    <col min="2" max="2" width="38.8125" bestFit="1" customWidth="1"/>
    <col min="3" max="3" width="12.25" style="1" bestFit="1" customWidth="1"/>
    <col min="4" max="4" width="2.4375" style="1" customWidth="1"/>
    <col min="5" max="6" width="14.25" customWidth="1"/>
    <col min="7" max="7" width="9.5625" bestFit="1" customWidth="1"/>
    <col min="8" max="8" width="11.9375" bestFit="1" customWidth="1"/>
  </cols>
  <sheetData>
    <row r="1" spans="1:9" ht="17.649999999999999" x14ac:dyDescent="0.5">
      <c r="A1" s="18" t="s">
        <v>39</v>
      </c>
      <c r="B1" s="18"/>
    </row>
    <row r="4" spans="1:9" ht="15.75" thickBot="1" x14ac:dyDescent="0.5">
      <c r="A4" t="s">
        <v>3</v>
      </c>
      <c r="B4" t="s">
        <v>0</v>
      </c>
      <c r="C4" s="15" t="s">
        <v>4</v>
      </c>
      <c r="E4" t="s">
        <v>5</v>
      </c>
      <c r="F4" s="14" t="s">
        <v>6</v>
      </c>
      <c r="G4" s="14" t="s">
        <v>31</v>
      </c>
      <c r="H4" s="14" t="s">
        <v>13</v>
      </c>
      <c r="I4" s="14" t="s">
        <v>3</v>
      </c>
    </row>
    <row r="5" spans="1:9" x14ac:dyDescent="0.45">
      <c r="A5" s="19" t="s">
        <v>18</v>
      </c>
      <c r="B5" s="20" t="s">
        <v>32</v>
      </c>
      <c r="C5" s="21">
        <v>500000</v>
      </c>
      <c r="D5" s="22"/>
      <c r="E5" s="20" t="s">
        <v>18</v>
      </c>
      <c r="F5" s="20" t="s">
        <v>7</v>
      </c>
      <c r="G5" s="21">
        <f>C5*0.05</f>
        <v>25000</v>
      </c>
      <c r="H5" s="21">
        <f>G5</f>
        <v>25000</v>
      </c>
      <c r="I5" s="23" t="s">
        <v>16</v>
      </c>
    </row>
    <row r="6" spans="1:9" x14ac:dyDescent="0.45">
      <c r="A6" s="24"/>
      <c r="B6" s="16"/>
      <c r="C6" s="25"/>
      <c r="D6" s="25"/>
      <c r="E6" s="4" t="s">
        <v>21</v>
      </c>
      <c r="F6" s="4" t="s">
        <v>7</v>
      </c>
      <c r="G6" s="5">
        <f>C5*0.05</f>
        <v>25000</v>
      </c>
      <c r="H6" s="5">
        <f>H5+G6</f>
        <v>50000</v>
      </c>
      <c r="I6" s="26"/>
    </row>
    <row r="7" spans="1:9" x14ac:dyDescent="0.45">
      <c r="A7" s="24"/>
      <c r="B7" s="16"/>
      <c r="C7" s="25"/>
      <c r="D7" s="25"/>
      <c r="E7" s="4" t="s">
        <v>22</v>
      </c>
      <c r="F7" s="4" t="s">
        <v>8</v>
      </c>
      <c r="G7" s="5">
        <f>$C$5*0.09</f>
        <v>45000</v>
      </c>
      <c r="H7" s="5">
        <f t="shared" ref="H7:H17" si="0">H6+G7</f>
        <v>95000</v>
      </c>
      <c r="I7" s="26"/>
    </row>
    <row r="8" spans="1:9" x14ac:dyDescent="0.45">
      <c r="A8" s="24"/>
      <c r="B8" s="16"/>
      <c r="C8" s="25"/>
      <c r="D8" s="25"/>
      <c r="E8" s="4" t="s">
        <v>23</v>
      </c>
      <c r="F8" s="4" t="s">
        <v>8</v>
      </c>
      <c r="G8" s="5">
        <f t="shared" ref="G8:G11" si="1">$C$5*0.09</f>
        <v>45000</v>
      </c>
      <c r="H8" s="5">
        <f t="shared" si="0"/>
        <v>140000</v>
      </c>
      <c r="I8" s="26"/>
    </row>
    <row r="9" spans="1:9" x14ac:dyDescent="0.45">
      <c r="A9" s="24"/>
      <c r="B9" s="16"/>
      <c r="C9" s="25"/>
      <c r="D9" s="25"/>
      <c r="E9" s="4" t="s">
        <v>24</v>
      </c>
      <c r="F9" s="4" t="s">
        <v>8</v>
      </c>
      <c r="G9" s="5">
        <f t="shared" si="1"/>
        <v>45000</v>
      </c>
      <c r="H9" s="5">
        <f t="shared" si="0"/>
        <v>185000</v>
      </c>
      <c r="I9" s="26"/>
    </row>
    <row r="10" spans="1:9" x14ac:dyDescent="0.45">
      <c r="A10" s="24"/>
      <c r="B10" s="16"/>
      <c r="C10" s="25"/>
      <c r="D10" s="25"/>
      <c r="E10" s="4" t="s">
        <v>25</v>
      </c>
      <c r="F10" s="4" t="s">
        <v>8</v>
      </c>
      <c r="G10" s="5">
        <f t="shared" si="1"/>
        <v>45000</v>
      </c>
      <c r="H10" s="5">
        <f t="shared" si="0"/>
        <v>230000</v>
      </c>
      <c r="I10" s="26"/>
    </row>
    <row r="11" spans="1:9" ht="15.4" customHeight="1" x14ac:dyDescent="0.45">
      <c r="A11" s="24"/>
      <c r="B11" s="27"/>
      <c r="C11" s="25"/>
      <c r="D11" s="25"/>
      <c r="E11" s="4" t="s">
        <v>26</v>
      </c>
      <c r="F11" s="4" t="s">
        <v>8</v>
      </c>
      <c r="G11" s="5">
        <f t="shared" si="1"/>
        <v>45000</v>
      </c>
      <c r="H11" s="5">
        <f t="shared" si="0"/>
        <v>275000</v>
      </c>
      <c r="I11" s="26"/>
    </row>
    <row r="12" spans="1:9" ht="15.4" customHeight="1" x14ac:dyDescent="0.45">
      <c r="A12" s="24"/>
      <c r="B12" s="27"/>
      <c r="C12" s="25"/>
      <c r="D12" s="25"/>
      <c r="E12" s="25"/>
      <c r="F12" s="25"/>
      <c r="G12" s="25"/>
      <c r="H12" s="25"/>
      <c r="I12" s="26"/>
    </row>
    <row r="13" spans="1:9" ht="15.4" customHeight="1" x14ac:dyDescent="0.45">
      <c r="A13" s="24" t="s">
        <v>3</v>
      </c>
      <c r="B13" s="16" t="s">
        <v>0</v>
      </c>
      <c r="C13" s="28" t="s">
        <v>4</v>
      </c>
      <c r="D13" s="25"/>
      <c r="E13" s="16" t="s">
        <v>5</v>
      </c>
      <c r="F13" s="29" t="s">
        <v>6</v>
      </c>
      <c r="G13" s="29" t="s">
        <v>31</v>
      </c>
      <c r="H13" s="29" t="s">
        <v>13</v>
      </c>
      <c r="I13" s="26"/>
    </row>
    <row r="14" spans="1:9" ht="15.4" customHeight="1" x14ac:dyDescent="0.45">
      <c r="A14" s="30" t="s">
        <v>1</v>
      </c>
      <c r="B14" s="6" t="s">
        <v>33</v>
      </c>
      <c r="C14" s="7">
        <v>505425</v>
      </c>
      <c r="D14" s="25"/>
      <c r="E14" s="6" t="s">
        <v>1</v>
      </c>
      <c r="F14" s="6" t="s">
        <v>9</v>
      </c>
      <c r="G14" s="7">
        <f>($C$14-$H$11)*0.2</f>
        <v>46085</v>
      </c>
      <c r="H14" s="7">
        <f>H11+G14</f>
        <v>321085</v>
      </c>
      <c r="I14" s="26"/>
    </row>
    <row r="15" spans="1:9" ht="15.4" customHeight="1" x14ac:dyDescent="0.45">
      <c r="A15" s="24"/>
      <c r="B15" s="27"/>
      <c r="C15" s="25"/>
      <c r="D15" s="25"/>
      <c r="E15" s="6" t="s">
        <v>27</v>
      </c>
      <c r="F15" s="6" t="s">
        <v>9</v>
      </c>
      <c r="G15" s="7">
        <f t="shared" ref="G15:G17" si="2">($C$14-$H$11)*0.2</f>
        <v>46085</v>
      </c>
      <c r="H15" s="7">
        <f t="shared" si="0"/>
        <v>367170</v>
      </c>
      <c r="I15" s="26"/>
    </row>
    <row r="16" spans="1:9" ht="15.4" customHeight="1" x14ac:dyDescent="0.45">
      <c r="A16" s="24"/>
      <c r="B16" s="27"/>
      <c r="C16" s="25"/>
      <c r="D16" s="25"/>
      <c r="E16" s="6" t="s">
        <v>28</v>
      </c>
      <c r="F16" s="6" t="s">
        <v>9</v>
      </c>
      <c r="G16" s="7">
        <f t="shared" si="2"/>
        <v>46085</v>
      </c>
      <c r="H16" s="7">
        <f t="shared" si="0"/>
        <v>413255</v>
      </c>
      <c r="I16" s="26"/>
    </row>
    <row r="17" spans="1:10" x14ac:dyDescent="0.45">
      <c r="A17" s="24"/>
      <c r="B17" s="16"/>
      <c r="C17" s="25"/>
      <c r="D17" s="25"/>
      <c r="E17" s="6" t="s">
        <v>29</v>
      </c>
      <c r="F17" s="6" t="s">
        <v>9</v>
      </c>
      <c r="G17" s="7">
        <f t="shared" si="2"/>
        <v>46085</v>
      </c>
      <c r="H17" s="7">
        <f t="shared" si="0"/>
        <v>459340</v>
      </c>
      <c r="I17" s="26"/>
    </row>
    <row r="18" spans="1:10" x14ac:dyDescent="0.45">
      <c r="A18" s="24"/>
      <c r="B18" s="16"/>
      <c r="C18" s="25"/>
      <c r="D18" s="25"/>
      <c r="E18" s="25"/>
      <c r="F18" s="25"/>
      <c r="G18" s="25"/>
      <c r="H18" s="25"/>
      <c r="I18" s="26"/>
    </row>
    <row r="19" spans="1:10" x14ac:dyDescent="0.45">
      <c r="A19" s="24" t="s">
        <v>3</v>
      </c>
      <c r="B19" s="16" t="s">
        <v>0</v>
      </c>
      <c r="C19" s="28" t="s">
        <v>4</v>
      </c>
      <c r="D19" s="25"/>
      <c r="E19" s="16" t="s">
        <v>5</v>
      </c>
      <c r="F19" s="29" t="s">
        <v>6</v>
      </c>
      <c r="G19" s="29" t="s">
        <v>31</v>
      </c>
      <c r="H19" s="29" t="s">
        <v>13</v>
      </c>
      <c r="I19" s="26"/>
    </row>
    <row r="20" spans="1:10" ht="15.75" thickBot="1" x14ac:dyDescent="0.5">
      <c r="A20" s="31" t="s">
        <v>2</v>
      </c>
      <c r="B20" s="32" t="s">
        <v>34</v>
      </c>
      <c r="C20" s="33">
        <v>498170</v>
      </c>
      <c r="D20" s="34"/>
      <c r="E20" s="32" t="s">
        <v>2</v>
      </c>
      <c r="F20" s="32" t="s">
        <v>10</v>
      </c>
      <c r="G20" s="33">
        <f>C20-H17</f>
        <v>38830</v>
      </c>
      <c r="H20" s="33">
        <f>H17+G20</f>
        <v>498170</v>
      </c>
      <c r="I20" s="35"/>
    </row>
    <row r="21" spans="1:10" x14ac:dyDescent="0.45">
      <c r="E21" s="16"/>
      <c r="F21" s="16"/>
      <c r="G21" s="16"/>
      <c r="H21" s="16"/>
    </row>
    <row r="22" spans="1:10" x14ac:dyDescent="0.45">
      <c r="E22" s="16"/>
      <c r="F22" s="16"/>
      <c r="G22" s="16"/>
      <c r="H22" s="16"/>
    </row>
    <row r="23" spans="1:10" x14ac:dyDescent="0.45">
      <c r="A23" s="16"/>
      <c r="E23" s="16"/>
      <c r="F23" s="16"/>
      <c r="G23" s="16"/>
      <c r="H23" s="16"/>
    </row>
    <row r="24" spans="1:10" x14ac:dyDescent="0.45">
      <c r="A24" s="2" t="s">
        <v>14</v>
      </c>
      <c r="B24" s="2" t="s">
        <v>35</v>
      </c>
      <c r="C24" s="3">
        <v>502925</v>
      </c>
      <c r="E24" s="16"/>
      <c r="F24" s="16"/>
      <c r="G24" s="16"/>
      <c r="H24" s="16"/>
      <c r="I24" s="16"/>
      <c r="J24" s="16"/>
    </row>
    <row r="25" spans="1:10" x14ac:dyDescent="0.45">
      <c r="A25" s="8" t="s">
        <v>15</v>
      </c>
      <c r="B25" s="8" t="s">
        <v>36</v>
      </c>
      <c r="C25" s="9">
        <v>502935</v>
      </c>
      <c r="E25" s="10" t="s">
        <v>30</v>
      </c>
      <c r="F25" s="10" t="s">
        <v>11</v>
      </c>
      <c r="G25" s="9">
        <f>C25-C20</f>
        <v>4765</v>
      </c>
      <c r="H25" s="9">
        <f>H20+G25</f>
        <v>502935</v>
      </c>
      <c r="I25" s="17" t="s">
        <v>17</v>
      </c>
      <c r="J25" s="16"/>
    </row>
    <row r="26" spans="1:10" x14ac:dyDescent="0.45">
      <c r="A26" s="16"/>
      <c r="I26" s="16"/>
      <c r="J26" s="16"/>
    </row>
    <row r="27" spans="1:10" x14ac:dyDescent="0.45">
      <c r="A27" s="16"/>
      <c r="I27" s="16"/>
      <c r="J27" s="16"/>
    </row>
    <row r="28" spans="1:10" x14ac:dyDescent="0.45">
      <c r="A28" s="16"/>
      <c r="I28" s="16"/>
      <c r="J28" s="16"/>
    </row>
    <row r="29" spans="1:10" x14ac:dyDescent="0.45">
      <c r="A29" s="16"/>
      <c r="I29" s="16"/>
      <c r="J29" s="16"/>
    </row>
    <row r="30" spans="1:10" x14ac:dyDescent="0.45">
      <c r="A30" s="2" t="s">
        <v>19</v>
      </c>
      <c r="B30" s="2" t="s">
        <v>37</v>
      </c>
      <c r="C30" s="3">
        <v>502950</v>
      </c>
      <c r="I30" s="16"/>
      <c r="J30" s="16"/>
    </row>
    <row r="31" spans="1:10" x14ac:dyDescent="0.45">
      <c r="A31" s="11" t="s">
        <v>20</v>
      </c>
      <c r="B31" s="11" t="s">
        <v>38</v>
      </c>
      <c r="C31" s="12">
        <v>502950</v>
      </c>
      <c r="E31" s="13" t="s">
        <v>20</v>
      </c>
      <c r="F31" s="13" t="s">
        <v>12</v>
      </c>
      <c r="G31" s="12">
        <f>C31-H25</f>
        <v>15</v>
      </c>
      <c r="H31" s="12">
        <f>H25+G31</f>
        <v>502950</v>
      </c>
      <c r="I31" s="17" t="s">
        <v>40</v>
      </c>
      <c r="J31" s="16"/>
    </row>
    <row r="32" spans="1:10" x14ac:dyDescent="0.45">
      <c r="A32" s="16"/>
    </row>
  </sheetData>
  <mergeCells count="1">
    <mergeCell ref="I5:I20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Principal Apportionment</vt:lpstr>
    </vt:vector>
  </TitlesOfParts>
  <Company>Fresno County Superintendent of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Davidson</dc:creator>
  <cp:lastModifiedBy>Eddie Davidson</cp:lastModifiedBy>
  <cp:lastPrinted>2023-07-05T16:22:55Z</cp:lastPrinted>
  <dcterms:created xsi:type="dcterms:W3CDTF">2020-05-20T20:25:16Z</dcterms:created>
  <dcterms:modified xsi:type="dcterms:W3CDTF">2023-07-05T16:23:47Z</dcterms:modified>
</cp:coreProperties>
</file>